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algebrapou-my.sharepoint.com/personal/toni_milun_algebra_hr/Documents/Documents/novi stik/S Milunom do milijuna/FINAX/"/>
    </mc:Choice>
  </mc:AlternateContent>
  <xr:revisionPtr revIDLastSave="48" documentId="11_F25DC773A252ABDACC1048FBE19D45AE5BDE58E9" xr6:coauthVersionLast="47" xr6:coauthVersionMax="47" xr10:uidLastSave="{CA25CECE-A961-4E0C-851F-91A0DEB9A1E6}"/>
  <bookViews>
    <workbookView xWindow="-110" yWindow="-110" windowWidth="19420" windowHeight="10420" xr2:uid="{00000000-000D-0000-FFFF-FFFF00000000}"/>
  </bookViews>
  <sheets>
    <sheet name="usporedba naknada" sheetId="2" r:id="rId1"/>
    <sheet name="Sheet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2" l="1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B17" i="2"/>
  <c r="H16" i="2"/>
  <c r="I16" i="2" s="1"/>
  <c r="B16" i="2"/>
  <c r="B18" i="2" s="1"/>
  <c r="H15" i="2"/>
  <c r="I15" i="2" s="1"/>
  <c r="C15" i="2"/>
  <c r="C16" i="2" s="1"/>
  <c r="H14" i="2"/>
  <c r="I14" i="2" s="1"/>
  <c r="C14" i="2"/>
  <c r="H13" i="2"/>
  <c r="I13" i="2" s="1"/>
  <c r="C13" i="2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H5" i="2"/>
  <c r="I5" i="2" s="1"/>
  <c r="B19" i="2" l="1"/>
  <c r="C18" i="2"/>
  <c r="C17" i="2"/>
  <c r="C19" i="2" l="1"/>
</calcChain>
</file>

<file path=xl/sharedStrings.xml><?xml version="1.0" encoding="utf-8"?>
<sst xmlns="http://schemas.openxmlformats.org/spreadsheetml/2006/main" count="15" uniqueCount="13">
  <si>
    <t>konačno stanje</t>
  </si>
  <si>
    <t>KALKULATOR USPOREDBE NAKNADA</t>
  </si>
  <si>
    <t>A</t>
  </si>
  <si>
    <t>B</t>
  </si>
  <si>
    <t>ulazna naknada</t>
  </si>
  <si>
    <t>upravljačka naknada</t>
  </si>
  <si>
    <t>izlazna naknada</t>
  </si>
  <si>
    <t>iznos mjesečne uplate</t>
  </si>
  <si>
    <t>broj godina</t>
  </si>
  <si>
    <t>godišnji prinos</t>
  </si>
  <si>
    <t>mjesečni prinos s naknadom</t>
  </si>
  <si>
    <t>ukupna uplata</t>
  </si>
  <si>
    <t>ukupna zarada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</si>
</sst>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\ * #,##0.00_-;\-&quot;€&quot;\ * #,##0.00_-;_-&quot;€&quot;\ * &quot;-&quot;??_-;_-@_-"/>
    <numFmt numFmtId="164" formatCode="0.0%"/>
    <numFmt numFmtId="165" formatCode="0.000%"/>
    <numFmt numFmtId="166" formatCode="&quot;€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</cellXfs>
  <cellStyles count="2">
    <cellStyle name="Normal" xfId="0" builtinId="0"/>
    <cellStyle name="Percent 2" xfId="1" xr:uid="{6EE7AD1E-700A-4016-8F1D-3CC1C2D3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Utjecaj upravljačke</a:t>
            </a:r>
            <a:r>
              <a:rPr lang="en-US" baseline="0"/>
              <a:t> naknade na konačno stanje na računu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'usporedba naknada'!$G$5:$G$34</c:f>
              <c:numCache>
                <c:formatCode>0.00%</c:formatCode>
                <c:ptCount val="30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6.0000000000000001E-3</c:v>
                </c:pt>
                <c:pt idx="6">
                  <c:v>7.0000000000000001E-3</c:v>
                </c:pt>
                <c:pt idx="7">
                  <c:v>8.0000000000000002E-3</c:v>
                </c:pt>
                <c:pt idx="8">
                  <c:v>8.9999999999999993E-3</c:v>
                </c:pt>
                <c:pt idx="9">
                  <c:v>0.01</c:v>
                </c:pt>
                <c:pt idx="10">
                  <c:v>1.0999999999999999E-2</c:v>
                </c:pt>
                <c:pt idx="11">
                  <c:v>1.2E-2</c:v>
                </c:pt>
                <c:pt idx="12">
                  <c:v>1.2999999999999999E-2</c:v>
                </c:pt>
                <c:pt idx="13">
                  <c:v>1.4E-2</c:v>
                </c:pt>
                <c:pt idx="14">
                  <c:v>1.4999999999999999E-2</c:v>
                </c:pt>
                <c:pt idx="15">
                  <c:v>1.6E-2</c:v>
                </c:pt>
                <c:pt idx="16">
                  <c:v>1.7000000000000001E-2</c:v>
                </c:pt>
                <c:pt idx="17">
                  <c:v>1.7999999999999999E-2</c:v>
                </c:pt>
                <c:pt idx="18">
                  <c:v>1.9E-2</c:v>
                </c:pt>
                <c:pt idx="19">
                  <c:v>0.02</c:v>
                </c:pt>
                <c:pt idx="20">
                  <c:v>2.1000000000000001E-2</c:v>
                </c:pt>
                <c:pt idx="21">
                  <c:v>2.1999999999999999E-2</c:v>
                </c:pt>
                <c:pt idx="22">
                  <c:v>2.3E-2</c:v>
                </c:pt>
                <c:pt idx="23">
                  <c:v>2.4E-2</c:v>
                </c:pt>
                <c:pt idx="24">
                  <c:v>2.5000000000000001E-2</c:v>
                </c:pt>
                <c:pt idx="25">
                  <c:v>2.5999999999999999E-2</c:v>
                </c:pt>
                <c:pt idx="26">
                  <c:v>2.7E-2</c:v>
                </c:pt>
                <c:pt idx="27">
                  <c:v>2.8000000000000001E-2</c:v>
                </c:pt>
                <c:pt idx="28">
                  <c:v>2.9000000000000001E-2</c:v>
                </c:pt>
                <c:pt idx="29">
                  <c:v>0.03</c:v>
                </c:pt>
              </c:numCache>
            </c:numRef>
          </c:xVal>
          <c:yVal>
            <c:numRef>
              <c:f>'usporedba naknada'!$I$5:$I$34</c:f>
              <c:numCache>
                <c:formatCode>_("€"* #,##0.00_);_("€"* \(#,##0.00\);_("€"* "-"??_);_(@_)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C6E-4BDC-9841-7FADF2B78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101599"/>
        <c:axId val="1871047247"/>
      </c:scatterChart>
      <c:valAx>
        <c:axId val="272101599"/>
        <c:scaling>
          <c:orientation val="minMax"/>
          <c:max val="3.0000000000000006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1047247"/>
        <c:crosses val="autoZero"/>
        <c:crossBetween val="midCat"/>
      </c:valAx>
      <c:valAx>
        <c:axId val="1871047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1015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1154534</xdr:colOff>
      <xdr:row>3</xdr:row>
      <xdr:rowOff>26987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C1542F-14CC-412C-92EC-96680FB11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1359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1128713</xdr:colOff>
      <xdr:row>0</xdr:row>
      <xdr:rowOff>0</xdr:rowOff>
    </xdr:from>
    <xdr:to>
      <xdr:col>1</xdr:col>
      <xdr:colOff>230189</xdr:colOff>
      <xdr:row>3</xdr:row>
      <xdr:rowOff>259675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98751A8-4D71-4E4B-9C76-E5A4D16E5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3" y="0"/>
          <a:ext cx="847726" cy="804188"/>
        </a:xfrm>
        <a:prstGeom prst="rect">
          <a:avLst/>
        </a:prstGeom>
      </xdr:spPr>
    </xdr:pic>
    <xdr:clientData/>
  </xdr:twoCellAnchor>
  <xdr:twoCellAnchor>
    <xdr:from>
      <xdr:col>9</xdr:col>
      <xdr:colOff>79864</xdr:colOff>
      <xdr:row>4</xdr:row>
      <xdr:rowOff>166502</xdr:rowOff>
    </xdr:from>
    <xdr:to>
      <xdr:col>17</xdr:col>
      <xdr:colOff>422764</xdr:colOff>
      <xdr:row>21</xdr:row>
      <xdr:rowOff>138722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926A494-B00B-4EED-A521-21B839A90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69523-3603-4E5F-8949-BDF9E4A7FE51}">
  <dimension ref="A4:I34"/>
  <sheetViews>
    <sheetView tabSelected="1" zoomScale="140" zoomScaleNormal="140" workbookViewId="0">
      <selection activeCell="C11" sqref="C11"/>
    </sheetView>
  </sheetViews>
  <sheetFormatPr defaultRowHeight="14.5" x14ac:dyDescent="0.35"/>
  <cols>
    <col min="1" max="1" width="25" customWidth="1"/>
    <col min="2" max="2" width="13.08984375" customWidth="1"/>
    <col min="3" max="3" width="12.1796875" customWidth="1"/>
    <col min="7" max="7" width="13.26953125" customWidth="1"/>
    <col min="8" max="8" width="8.7265625" hidden="1" customWidth="1"/>
    <col min="9" max="9" width="15.08984375" customWidth="1"/>
  </cols>
  <sheetData>
    <row r="4" spans="1:9" ht="29" x14ac:dyDescent="0.35">
      <c r="G4" s="1" t="s">
        <v>5</v>
      </c>
      <c r="H4" s="1"/>
      <c r="I4" s="1" t="s">
        <v>0</v>
      </c>
    </row>
    <row r="5" spans="1:9" x14ac:dyDescent="0.35">
      <c r="A5" s="2" t="s">
        <v>1</v>
      </c>
      <c r="G5" s="3">
        <v>1E-3</v>
      </c>
      <c r="H5" s="4">
        <f>(1+$B$15)^(1/12)/(1+G5)^(1/12)-1</f>
        <v>-8.3288225766864343E-5</v>
      </c>
      <c r="I5" s="5">
        <f>-FV(H5,$B$14*12,$B$13*(1-$B$9),0,1)*(1-$B$11)</f>
        <v>0</v>
      </c>
    </row>
    <row r="6" spans="1:9" x14ac:dyDescent="0.35">
      <c r="G6" s="3">
        <v>2E-3</v>
      </c>
      <c r="H6" s="4">
        <f t="shared" ref="H6:H34" si="0">(1+$B$15)^(1/12)/(1+G6)^(1/12)-1</f>
        <v>-1.6648636149674267E-4</v>
      </c>
      <c r="I6" s="5">
        <f t="shared" ref="I6:I34" si="1">-FV(H6,$B$14*12,$B$13*(1-$B$9),0,1)*(1-$B$11)</f>
        <v>0</v>
      </c>
    </row>
    <row r="7" spans="1:9" x14ac:dyDescent="0.35">
      <c r="G7" s="3">
        <v>3.0000000000000001E-3</v>
      </c>
      <c r="H7" s="4">
        <f t="shared" si="0"/>
        <v>-2.4959459440165865E-4</v>
      </c>
      <c r="I7" s="5">
        <f t="shared" si="1"/>
        <v>0</v>
      </c>
    </row>
    <row r="8" spans="1:9" ht="18.5" x14ac:dyDescent="0.35">
      <c r="B8" s="6" t="s">
        <v>2</v>
      </c>
      <c r="C8" s="6" t="s">
        <v>3</v>
      </c>
      <c r="G8" s="3">
        <v>4.0000000000000001E-3</v>
      </c>
      <c r="H8" s="4">
        <f t="shared" si="0"/>
        <v>-3.3261311111831837E-4</v>
      </c>
      <c r="I8" s="5">
        <f t="shared" si="1"/>
        <v>0</v>
      </c>
    </row>
    <row r="9" spans="1:9" x14ac:dyDescent="0.35">
      <c r="A9" s="7" t="s">
        <v>4</v>
      </c>
      <c r="B9" s="8">
        <v>0</v>
      </c>
      <c r="C9" s="8">
        <v>0</v>
      </c>
      <c r="G9" s="3">
        <v>5.0000000000000001E-3</v>
      </c>
      <c r="H9" s="4">
        <f t="shared" si="0"/>
        <v>-4.1554209771044182E-4</v>
      </c>
      <c r="I9" s="5">
        <f t="shared" si="1"/>
        <v>0</v>
      </c>
    </row>
    <row r="10" spans="1:9" x14ac:dyDescent="0.35">
      <c r="A10" s="7" t="s">
        <v>5</v>
      </c>
      <c r="B10" s="9">
        <v>0</v>
      </c>
      <c r="C10" s="9">
        <v>0</v>
      </c>
      <c r="G10" s="3">
        <v>6.0000000000000001E-3</v>
      </c>
      <c r="H10" s="4">
        <f t="shared" si="0"/>
        <v>-4.9838173967098331E-4</v>
      </c>
      <c r="I10" s="5">
        <f t="shared" si="1"/>
        <v>0</v>
      </c>
    </row>
    <row r="11" spans="1:9" x14ac:dyDescent="0.35">
      <c r="A11" s="7" t="s">
        <v>6</v>
      </c>
      <c r="B11" s="10">
        <v>0</v>
      </c>
      <c r="C11" s="10">
        <v>0</v>
      </c>
      <c r="G11" s="3">
        <v>7.0000000000000001E-3</v>
      </c>
      <c r="H11" s="4">
        <f t="shared" si="0"/>
        <v>-5.8113222192479608E-4</v>
      </c>
      <c r="I11" s="5">
        <f t="shared" si="1"/>
        <v>0</v>
      </c>
    </row>
    <row r="12" spans="1:9" x14ac:dyDescent="0.35">
      <c r="A12" s="11"/>
      <c r="G12" s="3">
        <v>8.0000000000000002E-3</v>
      </c>
      <c r="H12" s="4">
        <f t="shared" si="0"/>
        <v>-6.6379372883162979E-4</v>
      </c>
      <c r="I12" s="5">
        <f t="shared" si="1"/>
        <v>0</v>
      </c>
    </row>
    <row r="13" spans="1:9" x14ac:dyDescent="0.35">
      <c r="A13" s="7" t="s">
        <v>7</v>
      </c>
      <c r="B13" s="20">
        <v>0</v>
      </c>
      <c r="C13" s="18">
        <f>B13</f>
        <v>0</v>
      </c>
      <c r="G13" s="3">
        <v>8.9999999999999993E-3</v>
      </c>
      <c r="H13" s="4">
        <f t="shared" si="0"/>
        <v>-7.4636644418624165E-4</v>
      </c>
      <c r="I13" s="5">
        <f t="shared" si="1"/>
        <v>0</v>
      </c>
    </row>
    <row r="14" spans="1:9" x14ac:dyDescent="0.35">
      <c r="A14" s="7" t="s">
        <v>8</v>
      </c>
      <c r="B14" s="12">
        <v>0</v>
      </c>
      <c r="C14" s="4">
        <f>B14</f>
        <v>0</v>
      </c>
      <c r="G14" s="3">
        <v>0.01</v>
      </c>
      <c r="H14" s="4">
        <f t="shared" si="0"/>
        <v>-8.2885055122283724E-4</v>
      </c>
      <c r="I14" s="5">
        <f t="shared" si="1"/>
        <v>0</v>
      </c>
    </row>
    <row r="15" spans="1:9" x14ac:dyDescent="0.35">
      <c r="A15" s="7" t="s">
        <v>9</v>
      </c>
      <c r="B15" s="9">
        <v>0</v>
      </c>
      <c r="C15" s="19">
        <f>B15</f>
        <v>0</v>
      </c>
      <c r="G15" s="3">
        <v>1.0999999999999999E-2</v>
      </c>
      <c r="H15" s="4">
        <f t="shared" si="0"/>
        <v>-9.1124623261662485E-4</v>
      </c>
      <c r="I15" s="5">
        <f t="shared" si="1"/>
        <v>0</v>
      </c>
    </row>
    <row r="16" spans="1:9" x14ac:dyDescent="0.35">
      <c r="A16" s="7" t="s">
        <v>10</v>
      </c>
      <c r="B16" s="13">
        <f>(1+B15)^(1/12)/(1+B10)^(1/12)-1</f>
        <v>0</v>
      </c>
      <c r="C16" s="13">
        <f>(1+C15)^(1/12)/(1+C10)^(1/12)-1</f>
        <v>0</v>
      </c>
      <c r="G16" s="3">
        <v>1.2E-2</v>
      </c>
      <c r="H16" s="4">
        <f t="shared" si="0"/>
        <v>-9.9355367048581389E-4</v>
      </c>
      <c r="I16" s="5">
        <f t="shared" si="1"/>
        <v>0</v>
      </c>
    </row>
    <row r="17" spans="1:9" x14ac:dyDescent="0.35">
      <c r="A17" s="7" t="s">
        <v>11</v>
      </c>
      <c r="B17" s="14">
        <f>+B13*12*B14</f>
        <v>0</v>
      </c>
      <c r="C17" s="14">
        <f>+C13*12*C14</f>
        <v>0</v>
      </c>
      <c r="G17" s="3">
        <v>1.2999999999999999E-2</v>
      </c>
      <c r="H17" s="4">
        <f t="shared" si="0"/>
        <v>-1.0757730463937243E-3</v>
      </c>
      <c r="I17" s="5">
        <f t="shared" si="1"/>
        <v>0</v>
      </c>
    </row>
    <row r="18" spans="1:9" x14ac:dyDescent="0.35">
      <c r="A18" s="15" t="s">
        <v>0</v>
      </c>
      <c r="B18" s="16">
        <f>-FV(B16,B14*12,B13*(1-B9),0,1)*(1-B11)</f>
        <v>0</v>
      </c>
      <c r="C18" s="16">
        <f>-FV(C16,C14*12,C13*(1-C9),0,1)*(1-C11)</f>
        <v>0</v>
      </c>
      <c r="G18" s="3">
        <v>1.4E-2</v>
      </c>
      <c r="H18" s="4">
        <f t="shared" si="0"/>
        <v>-1.1579045413520062E-3</v>
      </c>
      <c r="I18" s="5">
        <f t="shared" si="1"/>
        <v>0</v>
      </c>
    </row>
    <row r="19" spans="1:9" x14ac:dyDescent="0.35">
      <c r="A19" s="7" t="s">
        <v>12</v>
      </c>
      <c r="B19" s="14">
        <f>B18-B17</f>
        <v>0</v>
      </c>
      <c r="C19" s="14">
        <f>C18-C17</f>
        <v>0</v>
      </c>
      <c r="G19" s="3">
        <v>1.4999999999999999E-2</v>
      </c>
      <c r="H19" s="4">
        <f t="shared" si="0"/>
        <v>-1.2399483358213059E-3</v>
      </c>
      <c r="I19" s="5">
        <f t="shared" si="1"/>
        <v>0</v>
      </c>
    </row>
    <row r="20" spans="1:9" x14ac:dyDescent="0.35">
      <c r="A20" s="17"/>
      <c r="B20" s="17"/>
      <c r="G20" s="3">
        <v>1.6E-2</v>
      </c>
      <c r="H20" s="4">
        <f t="shared" si="0"/>
        <v>-1.3219046097153742E-3</v>
      </c>
      <c r="I20" s="5">
        <f t="shared" si="1"/>
        <v>0</v>
      </c>
    </row>
    <row r="21" spans="1:9" x14ac:dyDescent="0.35">
      <c r="G21" s="3">
        <v>1.7000000000000001E-2</v>
      </c>
      <c r="H21" s="4">
        <f t="shared" si="0"/>
        <v>-1.4037735424013986E-3</v>
      </c>
      <c r="I21" s="5">
        <f t="shared" si="1"/>
        <v>0</v>
      </c>
    </row>
    <row r="22" spans="1:9" x14ac:dyDescent="0.35">
      <c r="G22" s="3">
        <v>1.7999999999999999E-2</v>
      </c>
      <c r="H22" s="4">
        <f t="shared" si="0"/>
        <v>-1.485555312703557E-3</v>
      </c>
      <c r="I22" s="5">
        <f t="shared" si="1"/>
        <v>0</v>
      </c>
    </row>
    <row r="23" spans="1:9" x14ac:dyDescent="0.35">
      <c r="G23" s="3">
        <v>1.9E-2</v>
      </c>
      <c r="H23" s="4">
        <f t="shared" si="0"/>
        <v>-1.5672500989045712E-3</v>
      </c>
      <c r="I23" s="5">
        <f t="shared" si="1"/>
        <v>0</v>
      </c>
    </row>
    <row r="24" spans="1:9" x14ac:dyDescent="0.35">
      <c r="G24" s="3">
        <v>0.02</v>
      </c>
      <c r="H24" s="4">
        <f t="shared" si="0"/>
        <v>-1.6488580787478169E-3</v>
      </c>
      <c r="I24" s="5">
        <f t="shared" si="1"/>
        <v>0</v>
      </c>
    </row>
    <row r="25" spans="1:9" x14ac:dyDescent="0.35">
      <c r="G25" s="3">
        <v>2.1000000000000001E-2</v>
      </c>
      <c r="H25" s="4">
        <f t="shared" si="0"/>
        <v>-1.7303794294398767E-3</v>
      </c>
      <c r="I25" s="5">
        <f t="shared" si="1"/>
        <v>0</v>
      </c>
    </row>
    <row r="26" spans="1:9" x14ac:dyDescent="0.35">
      <c r="G26" s="3">
        <v>2.1999999999999999E-2</v>
      </c>
      <c r="H26" s="4">
        <f t="shared" si="0"/>
        <v>-1.8118143276524279E-3</v>
      </c>
      <c r="I26" s="5">
        <f t="shared" si="1"/>
        <v>0</v>
      </c>
    </row>
    <row r="27" spans="1:9" x14ac:dyDescent="0.35">
      <c r="G27" s="3">
        <v>2.3E-2</v>
      </c>
      <c r="H27" s="4">
        <f t="shared" si="0"/>
        <v>-1.8931629495241298E-3</v>
      </c>
      <c r="I27" s="5">
        <f t="shared" si="1"/>
        <v>0</v>
      </c>
    </row>
    <row r="28" spans="1:9" x14ac:dyDescent="0.35">
      <c r="G28" s="3">
        <v>2.4E-2</v>
      </c>
      <c r="H28" s="4">
        <f t="shared" si="0"/>
        <v>-1.9744254706636211E-3</v>
      </c>
      <c r="I28" s="5">
        <f t="shared" si="1"/>
        <v>0</v>
      </c>
    </row>
    <row r="29" spans="1:9" x14ac:dyDescent="0.35">
      <c r="G29" s="3">
        <v>2.5000000000000001E-2</v>
      </c>
      <c r="H29" s="4">
        <f t="shared" si="0"/>
        <v>-2.0556020661505192E-3</v>
      </c>
      <c r="I29" s="5">
        <f t="shared" si="1"/>
        <v>0</v>
      </c>
    </row>
    <row r="30" spans="1:9" x14ac:dyDescent="0.35">
      <c r="G30" s="3">
        <v>2.5999999999999999E-2</v>
      </c>
      <c r="H30" s="4">
        <f t="shared" si="0"/>
        <v>-2.1366929105386401E-3</v>
      </c>
      <c r="I30" s="5">
        <f t="shared" si="1"/>
        <v>0</v>
      </c>
    </row>
    <row r="31" spans="1:9" x14ac:dyDescent="0.35">
      <c r="G31" s="3">
        <v>2.7E-2</v>
      </c>
      <c r="H31" s="4">
        <f t="shared" si="0"/>
        <v>-2.2176981778563309E-3</v>
      </c>
      <c r="I31" s="5">
        <f t="shared" si="1"/>
        <v>0</v>
      </c>
    </row>
    <row r="32" spans="1:9" x14ac:dyDescent="0.35">
      <c r="G32" s="3">
        <v>2.8000000000000001E-2</v>
      </c>
      <c r="H32" s="4">
        <f t="shared" si="0"/>
        <v>-2.2986180416113555E-3</v>
      </c>
      <c r="I32" s="5">
        <f t="shared" si="1"/>
        <v>0</v>
      </c>
    </row>
    <row r="33" spans="7:9" x14ac:dyDescent="0.35">
      <c r="G33" s="3">
        <v>2.9000000000000001E-2</v>
      </c>
      <c r="H33" s="4">
        <f t="shared" si="0"/>
        <v>-2.3794526747897837E-3</v>
      </c>
      <c r="I33" s="5">
        <f t="shared" si="1"/>
        <v>0</v>
      </c>
    </row>
    <row r="34" spans="7:9" x14ac:dyDescent="0.35">
      <c r="G34" s="3">
        <v>0.03</v>
      </c>
      <c r="H34" s="4">
        <f t="shared" si="0"/>
        <v>-2.4602022498610987E-3</v>
      </c>
      <c r="I34" s="5">
        <f t="shared" si="1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588FA07CE7394AA11AC608982F756E" ma:contentTypeVersion="17" ma:contentTypeDescription="Create a new document." ma:contentTypeScope="" ma:versionID="ef2e01527f5047b20421e01766bd7b8a">
  <xsd:schema xmlns:xsd="http://www.w3.org/2001/XMLSchema" xmlns:xs="http://www.w3.org/2001/XMLSchema" xmlns:p="http://schemas.microsoft.com/office/2006/metadata/properties" xmlns:ns2="c8541bfb-4358-4357-9600-75eceb527593" xmlns:ns3="d60d7152-b5f5-4fa3-bc2b-343224f0e8db" targetNamespace="http://schemas.microsoft.com/office/2006/metadata/properties" ma:root="true" ma:fieldsID="df65b954e257835a412c7ecb4267a16f" ns2:_="" ns3:_="">
    <xsd:import namespace="c8541bfb-4358-4357-9600-75eceb527593"/>
    <xsd:import namespace="d60d7152-b5f5-4fa3-bc2b-343224f0e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41bfb-4358-4357-9600-75eceb5275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23b5f43-5da6-4e1b-8953-ea5f594777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d7152-b5f5-4fa3-bc2b-343224f0e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78227f4-8994-476e-9f51-842464d47ede}" ma:internalName="TaxCatchAll" ma:showField="CatchAllData" ma:web="d60d7152-b5f5-4fa3-bc2b-343224f0e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CB446A-49F4-4A3D-BCA5-FC1F1026821F}"/>
</file>

<file path=customXml/itemProps2.xml><?xml version="1.0" encoding="utf-8"?>
<ds:datastoreItem xmlns:ds="http://schemas.openxmlformats.org/officeDocument/2006/customXml" ds:itemID="{7CE1EFE7-6EDB-4210-9261-D6A438E3CA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usporedba naknada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Milun</dc:creator>
  <cp:lastModifiedBy>Toni Milun</cp:lastModifiedBy>
  <dcterms:created xsi:type="dcterms:W3CDTF">2015-06-05T18:17:20Z</dcterms:created>
  <dcterms:modified xsi:type="dcterms:W3CDTF">2023-11-06T10:53:05Z</dcterms:modified>
</cp:coreProperties>
</file>